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comptroller.sharepoint.com/research/Shared Documents/Fee Report Recent/Fee Imposition FY2021/Legislative Draft 21/"/>
    </mc:Choice>
  </mc:AlternateContent>
  <xr:revisionPtr revIDLastSave="120" documentId="8_{F0CEF0CD-C69D-429C-AFB2-00DCA5EBEC5C}" xr6:coauthVersionLast="46" xr6:coauthVersionMax="46" xr10:uidLastSave="{FDE74006-850B-4F7F-B1D4-AE284EE0D9F3}"/>
  <bookViews>
    <workbookView xWindow="3420" yWindow="-16320" windowWidth="29040" windowHeight="15840" xr2:uid="{00000000-000D-0000-FFFF-FFFF00000000}"/>
  </bookViews>
  <sheets>
    <sheet name="RevByAgcyAccess" sheetId="1" r:id="rId1"/>
  </sheets>
  <definedNames>
    <definedName name="_xlnm._FilterDatabase" localSheetId="0" hidden="1">RevByAgcyAccess!$A$1:$C$82</definedName>
    <definedName name="_xlnm.Print_Titles" localSheetId="0">RevByAgcyAccess!$1:$3</definedName>
    <definedName name="RevByAgcyAccess">RevByAgcyAccess!$A$1:$C$82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1" l="1"/>
  <c r="C76" i="1"/>
  <c r="D90" i="1" l="1"/>
  <c r="D101" i="1" l="1"/>
  <c r="D102" i="1" s="1"/>
  <c r="D93" i="1"/>
  <c r="D94" i="1" s="1"/>
  <c r="D88" i="1"/>
  <c r="D79" i="1"/>
  <c r="D82" i="1"/>
  <c r="D85" i="1"/>
  <c r="D91" i="1" l="1"/>
  <c r="D97" i="1" s="1"/>
  <c r="D96" i="1"/>
</calcChain>
</file>

<file path=xl/sharedStrings.xml><?xml version="1.0" encoding="utf-8"?>
<sst xmlns="http://schemas.openxmlformats.org/spreadsheetml/2006/main" count="162" uniqueCount="152">
  <si>
    <t>693</t>
  </si>
  <si>
    <t>State Universities Retirement System</t>
  </si>
  <si>
    <t>692</t>
  </si>
  <si>
    <t>Illinois Mathematics and Science Academy</t>
  </si>
  <si>
    <t>691</t>
  </si>
  <si>
    <t>Illinois Student Assistance Commission</t>
  </si>
  <si>
    <t>684</t>
  </si>
  <si>
    <t>Illinois Community College Board</t>
  </si>
  <si>
    <t>676</t>
  </si>
  <si>
    <t>University of Illinois</t>
  </si>
  <si>
    <t>664</t>
  </si>
  <si>
    <t>Southern Illinois University</t>
  </si>
  <si>
    <t>644</t>
  </si>
  <si>
    <t>Northern Illinois University</t>
  </si>
  <si>
    <t>636</t>
  </si>
  <si>
    <t>Illinois State University</t>
  </si>
  <si>
    <t>628</t>
  </si>
  <si>
    <t>Western Illinois University</t>
  </si>
  <si>
    <t>620</t>
  </si>
  <si>
    <t>Northeastern Illinois University</t>
  </si>
  <si>
    <t>616</t>
  </si>
  <si>
    <t>Governors State University</t>
  </si>
  <si>
    <t>612</t>
  </si>
  <si>
    <t>Eastern Illinois University</t>
  </si>
  <si>
    <t>608</t>
  </si>
  <si>
    <t>Chicago State University</t>
  </si>
  <si>
    <t>593</t>
  </si>
  <si>
    <t>Teachers' Retirement System</t>
  </si>
  <si>
    <t>592</t>
  </si>
  <si>
    <t>Office of the State Fire Marshal</t>
  </si>
  <si>
    <t>589</t>
  </si>
  <si>
    <t>State Employees Retirement System</t>
  </si>
  <si>
    <t>588</t>
  </si>
  <si>
    <t>Illinois Emergency Management Agency</t>
  </si>
  <si>
    <t>587</t>
  </si>
  <si>
    <t>State Board of Elections</t>
  </si>
  <si>
    <t>586</t>
  </si>
  <si>
    <t>State Board of Education</t>
  </si>
  <si>
    <t>579</t>
  </si>
  <si>
    <t>Illinois Racing Board</t>
  </si>
  <si>
    <t>569</t>
  </si>
  <si>
    <t>Illinois Law Enforcement Training and Standards Board</t>
  </si>
  <si>
    <t>565</t>
  </si>
  <si>
    <t>Illinois Gaming Board</t>
  </si>
  <si>
    <t>564</t>
  </si>
  <si>
    <t>Illinois Independent Tax Tribunal</t>
  </si>
  <si>
    <t>563</t>
  </si>
  <si>
    <t>Workers Compensation Commission</t>
  </si>
  <si>
    <t>560</t>
  </si>
  <si>
    <t>Illinois Finance Authority</t>
  </si>
  <si>
    <t>557</t>
  </si>
  <si>
    <t>Illinois State Toll Highway Authority</t>
  </si>
  <si>
    <t>551</t>
  </si>
  <si>
    <t>Illinois Housing Development Authority</t>
  </si>
  <si>
    <t>537</t>
  </si>
  <si>
    <t>Guardianship and Advocacy Commission</t>
  </si>
  <si>
    <t>536</t>
  </si>
  <si>
    <t>Illinois Board of Examiners</t>
  </si>
  <si>
    <t>532</t>
  </si>
  <si>
    <t>Environmental Protection Agency</t>
  </si>
  <si>
    <t>528</t>
  </si>
  <si>
    <t>Court of Claims</t>
  </si>
  <si>
    <t>526</t>
  </si>
  <si>
    <t>Illinois Deaf and Hard of Hearing Commission</t>
  </si>
  <si>
    <t>524</t>
  </si>
  <si>
    <t>Illinois Commerce Commission</t>
  </si>
  <si>
    <t>511</t>
  </si>
  <si>
    <t>Capital Development Board</t>
  </si>
  <si>
    <t>510</t>
  </si>
  <si>
    <t>Executive Ethics Commission</t>
  </si>
  <si>
    <t>506</t>
  </si>
  <si>
    <t>Abraham Lincoln Presidential Library and Museum</t>
  </si>
  <si>
    <t>497</t>
  </si>
  <si>
    <t>Department of Veterans' Affairs</t>
  </si>
  <si>
    <t>494</t>
  </si>
  <si>
    <t>Department of Transportation</t>
  </si>
  <si>
    <t>493</t>
  </si>
  <si>
    <t>Department of State Police</t>
  </si>
  <si>
    <t>492</t>
  </si>
  <si>
    <t>Department of Revenue</t>
  </si>
  <si>
    <t>482</t>
  </si>
  <si>
    <t>Department of Public Health</t>
  </si>
  <si>
    <t>478</t>
  </si>
  <si>
    <t>Department of Healthcare and Family Services</t>
  </si>
  <si>
    <t>466</t>
  </si>
  <si>
    <t>Department of Military Affairs</t>
  </si>
  <si>
    <t>458</t>
  </si>
  <si>
    <t>Department of Lottery</t>
  </si>
  <si>
    <t>452</t>
  </si>
  <si>
    <t>Illinois Department of Labor</t>
  </si>
  <si>
    <t>448</t>
  </si>
  <si>
    <t>Department of Innovation and Technology</t>
  </si>
  <si>
    <t>446</t>
  </si>
  <si>
    <t>Department of Insurance</t>
  </si>
  <si>
    <t>445</t>
  </si>
  <si>
    <t>Illinois Power Agency</t>
  </si>
  <si>
    <t>444</t>
  </si>
  <si>
    <t>Department of Human Services</t>
  </si>
  <si>
    <t>442</t>
  </si>
  <si>
    <t>Department of Human Rights</t>
  </si>
  <si>
    <t>440</t>
  </si>
  <si>
    <t>Department of Financial and Professional Regulation</t>
  </si>
  <si>
    <t>427</t>
  </si>
  <si>
    <t>Department of Employment Security</t>
  </si>
  <si>
    <t>426</t>
  </si>
  <si>
    <t>Department of Corrections</t>
  </si>
  <si>
    <t>425</t>
  </si>
  <si>
    <t>Department of Juvenile Justice</t>
  </si>
  <si>
    <t>422</t>
  </si>
  <si>
    <t>Department of Natural Resources</t>
  </si>
  <si>
    <t>420</t>
  </si>
  <si>
    <t>Department of Commerce and Economic Opportunity</t>
  </si>
  <si>
    <t>418</t>
  </si>
  <si>
    <t>Department of Children and Family Services</t>
  </si>
  <si>
    <t>416</t>
  </si>
  <si>
    <t>Department of Central Management Services</t>
  </si>
  <si>
    <t>407</t>
  </si>
  <si>
    <t>Illinois Grain Insurance Fund</t>
  </si>
  <si>
    <t>406</t>
  </si>
  <si>
    <t>Department of Agriculture</t>
  </si>
  <si>
    <t>370</t>
  </si>
  <si>
    <t>Treasurer</t>
  </si>
  <si>
    <t>360</t>
  </si>
  <si>
    <t>Office of the State Comptroller</t>
  </si>
  <si>
    <t>350</t>
  </si>
  <si>
    <t>Secretary of State</t>
  </si>
  <si>
    <t>310</t>
  </si>
  <si>
    <t>Governor</t>
  </si>
  <si>
    <t>275</t>
  </si>
  <si>
    <t>Judges Retirement System</t>
  </si>
  <si>
    <t>201</t>
  </si>
  <si>
    <t>Supreme Court</t>
  </si>
  <si>
    <t>115</t>
  </si>
  <si>
    <t>Legislative Reference Bureau</t>
  </si>
  <si>
    <t>101</t>
  </si>
  <si>
    <t>General Assembly</t>
  </si>
  <si>
    <t>Agency Name</t>
  </si>
  <si>
    <t>Agency Code</t>
  </si>
  <si>
    <t>Number of Fees</t>
  </si>
  <si>
    <t>Total</t>
  </si>
  <si>
    <t xml:space="preserve">     Percent of total collected</t>
  </si>
  <si>
    <t>Total Collected by State Universities</t>
  </si>
  <si>
    <t>Total collected by the 3 largest collecting agencies + the 9 universities</t>
  </si>
  <si>
    <t>Fees Revenue Collected by All Other Agencies</t>
  </si>
  <si>
    <t>Increase in Fee Revenue</t>
  </si>
  <si>
    <t>Percent Increase in Fee Revenue</t>
  </si>
  <si>
    <t>Fiscal Year 2021        Fee Collections</t>
  </si>
  <si>
    <t>Fiscal Year 2021 Fees by Agency Code</t>
  </si>
  <si>
    <t>Total Fee Revenues from Fiscal Year 2020</t>
  </si>
  <si>
    <t>Auditor General</t>
  </si>
  <si>
    <t>General Assembly Retirement System</t>
  </si>
  <si>
    <t>Liquor Control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</si>
</sst>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164" fontId="3" fillId="0" borderId="0" xfId="0" applyNumberFormat="1" applyFont="1" applyBorder="1" applyAlignment="1">
      <alignment horizontal="right"/>
    </xf>
    <xf numFmtId="0" fontId="4" fillId="0" borderId="2" xfId="2" applyFont="1" applyFill="1" applyBorder="1" applyAlignment="1"/>
    <xf numFmtId="0" fontId="4" fillId="0" borderId="2" xfId="2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0" fontId="3" fillId="0" borderId="0" xfId="0" applyFont="1" applyAlignment="1"/>
    <xf numFmtId="0" fontId="4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/>
    <xf numFmtId="0" fontId="4" fillId="0" borderId="4" xfId="2" applyFont="1" applyFill="1" applyBorder="1" applyAlignment="1"/>
    <xf numFmtId="0" fontId="4" fillId="0" borderId="4" xfId="2" applyFont="1" applyFill="1" applyBorder="1" applyAlignment="1">
      <alignment horizontal="center"/>
    </xf>
    <xf numFmtId="1" fontId="4" fillId="0" borderId="4" xfId="2" applyNumberFormat="1" applyFont="1" applyFill="1" applyBorder="1" applyAlignment="1">
      <alignment horizontal="center"/>
    </xf>
    <xf numFmtId="0" fontId="5" fillId="0" borderId="5" xfId="2" applyFont="1" applyFill="1" applyBorder="1" applyAlignment="1"/>
    <xf numFmtId="0" fontId="6" fillId="0" borderId="5" xfId="2" applyFont="1" applyFill="1" applyBorder="1" applyAlignment="1">
      <alignment horizontal="center"/>
    </xf>
    <xf numFmtId="1" fontId="6" fillId="0" borderId="5" xfId="2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/>
    <xf numFmtId="0" fontId="2" fillId="0" borderId="6" xfId="0" applyFont="1" applyBorder="1" applyAlignment="1">
      <alignment horizontal="center"/>
    </xf>
    <xf numFmtId="0" fontId="2" fillId="0" borderId="0" xfId="0" applyFont="1" applyFill="1" applyBorder="1" applyAlignment="1"/>
    <xf numFmtId="1" fontId="3" fillId="0" borderId="0" xfId="0" applyNumberFormat="1" applyFont="1" applyFill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/>
    <xf numFmtId="10" fontId="2" fillId="0" borderId="6" xfId="0" applyNumberFormat="1" applyFont="1" applyBorder="1" applyAlignment="1"/>
    <xf numFmtId="0" fontId="3" fillId="0" borderId="4" xfId="0" applyFont="1" applyBorder="1" applyAlignment="1"/>
    <xf numFmtId="5" fontId="2" fillId="0" borderId="5" xfId="0" applyNumberFormat="1" applyFont="1" applyBorder="1" applyAlignment="1"/>
    <xf numFmtId="0" fontId="4" fillId="0" borderId="13" xfId="2" applyFont="1" applyFill="1" applyBorder="1" applyAlignment="1"/>
    <xf numFmtId="0" fontId="4" fillId="0" borderId="13" xfId="2" applyFont="1" applyFill="1" applyBorder="1" applyAlignment="1">
      <alignment horizontal="center"/>
    </xf>
    <xf numFmtId="1" fontId="4" fillId="0" borderId="13" xfId="2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4" fillId="0" borderId="0" xfId="2" applyFont="1" applyFill="1" applyBorder="1" applyAlignment="1"/>
    <xf numFmtId="0" fontId="4" fillId="0" borderId="0" xfId="2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64" fontId="3" fillId="0" borderId="0" xfId="0" applyNumberFormat="1" applyFont="1" applyBorder="1" applyAlignment="1"/>
    <xf numFmtId="0" fontId="4" fillId="0" borderId="0" xfId="2" quotePrefix="1" applyFont="1" applyFill="1" applyBorder="1" applyAlignment="1"/>
    <xf numFmtId="10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1" fontId="6" fillId="0" borderId="7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/>
    </xf>
  </cellXfs>
  <cellStyles count="3">
    <cellStyle name="Normal" xfId="0" builtinId="0"/>
    <cellStyle name="Normal_Fee Count" xfId="1" xr:uid="{3C40E0D7-8030-42F8-99A8-4FEF6931BA3B}"/>
    <cellStyle name="Normal_RevByAgcyAccess" xfId="2" xr:uid="{C740F35E-BF52-4207-86F4-492E589E95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"/>
  <sheetViews>
    <sheetView tabSelected="1" topLeftCell="A64" workbookViewId="0">
      <selection activeCell="D94" sqref="D94"/>
    </sheetView>
  </sheetViews>
  <sheetFormatPr defaultRowHeight="13" x14ac:dyDescent="0.3"/>
  <cols>
    <col min="1" max="1" width="55.08984375" style="5" bestFit="1" customWidth="1"/>
    <col min="2" max="2" width="11.81640625" style="9" bestFit="1" customWidth="1"/>
    <col min="3" max="3" width="14.54296875" style="23" bestFit="1" customWidth="1"/>
    <col min="4" max="4" width="17.7265625" style="5" customWidth="1"/>
    <col min="5" max="16384" width="8.7265625" style="5"/>
  </cols>
  <sheetData>
    <row r="1" spans="1:4" s="22" customFormat="1" ht="13.5" thickBot="1" x14ac:dyDescent="0.35">
      <c r="A1" s="53" t="s">
        <v>147</v>
      </c>
      <c r="B1" s="53"/>
      <c r="C1" s="53"/>
      <c r="D1" s="53"/>
    </row>
    <row r="2" spans="1:4" s="22" customFormat="1" ht="14.5" customHeight="1" x14ac:dyDescent="0.3">
      <c r="A2" s="45" t="s">
        <v>136</v>
      </c>
      <c r="B2" s="47" t="s">
        <v>137</v>
      </c>
      <c r="C2" s="49" t="s">
        <v>138</v>
      </c>
      <c r="D2" s="51" t="s">
        <v>146</v>
      </c>
    </row>
    <row r="3" spans="1:4" s="22" customFormat="1" ht="13.5" thickBot="1" x14ac:dyDescent="0.35">
      <c r="A3" s="46"/>
      <c r="B3" s="48"/>
      <c r="C3" s="50"/>
      <c r="D3" s="52"/>
    </row>
    <row r="4" spans="1:4" x14ac:dyDescent="0.3">
      <c r="A4" s="2" t="s">
        <v>135</v>
      </c>
      <c r="B4" s="3" t="s">
        <v>134</v>
      </c>
      <c r="C4" s="4">
        <v>7</v>
      </c>
      <c r="D4" s="43">
        <v>3301</v>
      </c>
    </row>
    <row r="5" spans="1:4" x14ac:dyDescent="0.3">
      <c r="A5" s="6" t="s">
        <v>149</v>
      </c>
      <c r="B5" s="7">
        <v>103</v>
      </c>
      <c r="C5" s="8">
        <v>1</v>
      </c>
      <c r="D5" s="44">
        <v>7</v>
      </c>
    </row>
    <row r="6" spans="1:4" x14ac:dyDescent="0.3">
      <c r="A6" s="6" t="s">
        <v>133</v>
      </c>
      <c r="B6" s="7" t="s">
        <v>132</v>
      </c>
      <c r="C6" s="8">
        <v>3</v>
      </c>
      <c r="D6" s="44">
        <v>110</v>
      </c>
    </row>
    <row r="7" spans="1:4" x14ac:dyDescent="0.3">
      <c r="A7" s="6" t="s">
        <v>150</v>
      </c>
      <c r="B7" s="7">
        <v>131</v>
      </c>
      <c r="C7" s="8">
        <v>1</v>
      </c>
      <c r="D7" s="44">
        <v>100</v>
      </c>
    </row>
    <row r="8" spans="1:4" x14ac:dyDescent="0.3">
      <c r="A8" s="6" t="s">
        <v>131</v>
      </c>
      <c r="B8" s="7" t="s">
        <v>130</v>
      </c>
      <c r="C8" s="8">
        <v>32</v>
      </c>
      <c r="D8" s="44">
        <v>4284373</v>
      </c>
    </row>
    <row r="9" spans="1:4" x14ac:dyDescent="0.3">
      <c r="A9" s="6" t="s">
        <v>129</v>
      </c>
      <c r="B9" s="7" t="s">
        <v>128</v>
      </c>
      <c r="C9" s="8">
        <v>1</v>
      </c>
      <c r="D9" s="44">
        <v>250</v>
      </c>
    </row>
    <row r="10" spans="1:4" x14ac:dyDescent="0.3">
      <c r="A10" s="6" t="s">
        <v>127</v>
      </c>
      <c r="B10" s="7" t="s">
        <v>126</v>
      </c>
      <c r="C10" s="8">
        <v>1</v>
      </c>
      <c r="D10" s="44">
        <v>800</v>
      </c>
    </row>
    <row r="11" spans="1:4" x14ac:dyDescent="0.3">
      <c r="A11" s="6" t="s">
        <v>125</v>
      </c>
      <c r="B11" s="7" t="s">
        <v>124</v>
      </c>
      <c r="C11" s="8">
        <v>537</v>
      </c>
      <c r="D11" s="44">
        <v>2945987762</v>
      </c>
    </row>
    <row r="12" spans="1:4" x14ac:dyDescent="0.3">
      <c r="A12" s="6" t="s">
        <v>123</v>
      </c>
      <c r="B12" s="7" t="s">
        <v>122</v>
      </c>
      <c r="C12" s="8">
        <v>32</v>
      </c>
      <c r="D12" s="44">
        <v>8339507</v>
      </c>
    </row>
    <row r="13" spans="1:4" x14ac:dyDescent="0.3">
      <c r="A13" s="6" t="s">
        <v>121</v>
      </c>
      <c r="B13" s="7" t="s">
        <v>120</v>
      </c>
      <c r="C13" s="8">
        <v>53</v>
      </c>
      <c r="D13" s="44">
        <v>2994196</v>
      </c>
    </row>
    <row r="14" spans="1:4" x14ac:dyDescent="0.3">
      <c r="A14" s="6" t="s">
        <v>119</v>
      </c>
      <c r="B14" s="7" t="s">
        <v>118</v>
      </c>
      <c r="C14" s="8">
        <v>37</v>
      </c>
      <c r="D14" s="44">
        <v>27785837</v>
      </c>
    </row>
    <row r="15" spans="1:4" x14ac:dyDescent="0.3">
      <c r="A15" s="6" t="s">
        <v>117</v>
      </c>
      <c r="B15" s="7" t="s">
        <v>116</v>
      </c>
      <c r="C15" s="8">
        <v>9</v>
      </c>
      <c r="D15" s="44">
        <v>148968</v>
      </c>
    </row>
    <row r="16" spans="1:4" x14ac:dyDescent="0.3">
      <c r="A16" s="6" t="s">
        <v>115</v>
      </c>
      <c r="B16" s="7" t="s">
        <v>114</v>
      </c>
      <c r="C16" s="8">
        <v>4</v>
      </c>
      <c r="D16" s="44">
        <v>37631834</v>
      </c>
    </row>
    <row r="17" spans="1:4" x14ac:dyDescent="0.3">
      <c r="A17" s="6" t="s">
        <v>113</v>
      </c>
      <c r="B17" s="7" t="s">
        <v>112</v>
      </c>
      <c r="C17" s="8">
        <v>2</v>
      </c>
      <c r="D17" s="44">
        <v>50595</v>
      </c>
    </row>
    <row r="18" spans="1:4" x14ac:dyDescent="0.3">
      <c r="A18" s="6" t="s">
        <v>111</v>
      </c>
      <c r="B18" s="7" t="s">
        <v>110</v>
      </c>
      <c r="C18" s="8">
        <v>6</v>
      </c>
      <c r="D18" s="44">
        <v>70100</v>
      </c>
    </row>
    <row r="19" spans="1:4" x14ac:dyDescent="0.3">
      <c r="A19" s="6" t="s">
        <v>109</v>
      </c>
      <c r="B19" s="7" t="s">
        <v>108</v>
      </c>
      <c r="C19" s="8">
        <v>38</v>
      </c>
      <c r="D19" s="44">
        <v>61068129</v>
      </c>
    </row>
    <row r="20" spans="1:4" x14ac:dyDescent="0.3">
      <c r="A20" s="6" t="s">
        <v>107</v>
      </c>
      <c r="B20" s="7" t="s">
        <v>106</v>
      </c>
      <c r="C20" s="8">
        <v>2</v>
      </c>
      <c r="D20" s="44">
        <v>16541</v>
      </c>
    </row>
    <row r="21" spans="1:4" x14ac:dyDescent="0.3">
      <c r="A21" s="6" t="s">
        <v>105</v>
      </c>
      <c r="B21" s="7" t="s">
        <v>104</v>
      </c>
      <c r="C21" s="8">
        <v>7</v>
      </c>
      <c r="D21" s="44">
        <v>741581</v>
      </c>
    </row>
    <row r="22" spans="1:4" x14ac:dyDescent="0.3">
      <c r="A22" s="6" t="s">
        <v>103</v>
      </c>
      <c r="B22" s="7" t="s">
        <v>102</v>
      </c>
      <c r="C22" s="8">
        <v>12</v>
      </c>
      <c r="D22" s="44">
        <v>6261232</v>
      </c>
    </row>
    <row r="23" spans="1:4" x14ac:dyDescent="0.3">
      <c r="A23" s="6" t="s">
        <v>101</v>
      </c>
      <c r="B23" s="7" t="s">
        <v>100</v>
      </c>
      <c r="C23" s="8">
        <v>107</v>
      </c>
      <c r="D23" s="44">
        <v>124622849</v>
      </c>
    </row>
    <row r="24" spans="1:4" x14ac:dyDescent="0.3">
      <c r="A24" s="6" t="s">
        <v>99</v>
      </c>
      <c r="B24" s="7" t="s">
        <v>98</v>
      </c>
      <c r="C24" s="8">
        <v>3</v>
      </c>
      <c r="D24" s="44">
        <v>126865</v>
      </c>
    </row>
    <row r="25" spans="1:4" x14ac:dyDescent="0.3">
      <c r="A25" s="6" t="s">
        <v>97</v>
      </c>
      <c r="B25" s="7" t="s">
        <v>96</v>
      </c>
      <c r="C25" s="8">
        <v>10</v>
      </c>
      <c r="D25" s="44">
        <v>16513800</v>
      </c>
    </row>
    <row r="26" spans="1:4" x14ac:dyDescent="0.3">
      <c r="A26" s="6" t="s">
        <v>95</v>
      </c>
      <c r="B26" s="7" t="s">
        <v>94</v>
      </c>
      <c r="C26" s="8">
        <v>4</v>
      </c>
      <c r="D26" s="44">
        <v>2848309</v>
      </c>
    </row>
    <row r="27" spans="1:4" x14ac:dyDescent="0.3">
      <c r="A27" s="6" t="s">
        <v>93</v>
      </c>
      <c r="B27" s="7" t="s">
        <v>92</v>
      </c>
      <c r="C27" s="8">
        <v>7</v>
      </c>
      <c r="D27" s="44">
        <v>92689215</v>
      </c>
    </row>
    <row r="28" spans="1:4" x14ac:dyDescent="0.3">
      <c r="A28" s="6" t="s">
        <v>91</v>
      </c>
      <c r="B28" s="7" t="s">
        <v>90</v>
      </c>
      <c r="C28" s="8">
        <v>2</v>
      </c>
      <c r="D28" s="44">
        <v>7214323</v>
      </c>
    </row>
    <row r="29" spans="1:4" x14ac:dyDescent="0.3">
      <c r="A29" s="6" t="s">
        <v>89</v>
      </c>
      <c r="B29" s="7" t="s">
        <v>88</v>
      </c>
      <c r="C29" s="8">
        <v>15</v>
      </c>
      <c r="D29" s="44">
        <v>1471232</v>
      </c>
    </row>
    <row r="30" spans="1:4" x14ac:dyDescent="0.3">
      <c r="A30" s="6" t="s">
        <v>87</v>
      </c>
      <c r="B30" s="7" t="s">
        <v>86</v>
      </c>
      <c r="C30" s="8">
        <v>4</v>
      </c>
      <c r="D30" s="44">
        <v>3894957</v>
      </c>
    </row>
    <row r="31" spans="1:4" x14ac:dyDescent="0.3">
      <c r="A31" s="6" t="s">
        <v>85</v>
      </c>
      <c r="B31" s="7" t="s">
        <v>84</v>
      </c>
      <c r="C31" s="8">
        <v>2</v>
      </c>
      <c r="D31" s="44">
        <v>492605</v>
      </c>
    </row>
    <row r="32" spans="1:4" x14ac:dyDescent="0.3">
      <c r="A32" s="6" t="s">
        <v>83</v>
      </c>
      <c r="B32" s="7" t="s">
        <v>82</v>
      </c>
      <c r="C32" s="8">
        <v>14</v>
      </c>
      <c r="D32" s="44">
        <v>3976746724</v>
      </c>
    </row>
    <row r="33" spans="1:4" x14ac:dyDescent="0.3">
      <c r="A33" s="6" t="s">
        <v>81</v>
      </c>
      <c r="B33" s="7" t="s">
        <v>80</v>
      </c>
      <c r="C33" s="8">
        <v>76</v>
      </c>
      <c r="D33" s="44">
        <v>53386392</v>
      </c>
    </row>
    <row r="34" spans="1:4" x14ac:dyDescent="0.3">
      <c r="A34" s="6" t="s">
        <v>79</v>
      </c>
      <c r="B34" s="7" t="s">
        <v>78</v>
      </c>
      <c r="C34" s="8">
        <v>29</v>
      </c>
      <c r="D34" s="44">
        <v>209682832</v>
      </c>
    </row>
    <row r="35" spans="1:4" x14ac:dyDescent="0.3">
      <c r="A35" s="6" t="s">
        <v>77</v>
      </c>
      <c r="B35" s="7" t="s">
        <v>76</v>
      </c>
      <c r="C35" s="8">
        <v>17</v>
      </c>
      <c r="D35" s="44">
        <v>46847999</v>
      </c>
    </row>
    <row r="36" spans="1:4" x14ac:dyDescent="0.3">
      <c r="A36" s="6" t="s">
        <v>75</v>
      </c>
      <c r="B36" s="7" t="s">
        <v>74</v>
      </c>
      <c r="C36" s="8">
        <v>18</v>
      </c>
      <c r="D36" s="44">
        <v>27004094</v>
      </c>
    </row>
    <row r="37" spans="1:4" x14ac:dyDescent="0.3">
      <c r="A37" s="6" t="s">
        <v>73</v>
      </c>
      <c r="B37" s="7" t="s">
        <v>72</v>
      </c>
      <c r="C37" s="8">
        <v>15</v>
      </c>
      <c r="D37" s="44">
        <v>10690152</v>
      </c>
    </row>
    <row r="38" spans="1:4" x14ac:dyDescent="0.3">
      <c r="A38" s="6" t="s">
        <v>71</v>
      </c>
      <c r="B38" s="7" t="s">
        <v>70</v>
      </c>
      <c r="C38" s="8">
        <v>4</v>
      </c>
      <c r="D38" s="44">
        <v>482001</v>
      </c>
    </row>
    <row r="39" spans="1:4" x14ac:dyDescent="0.3">
      <c r="A39" s="6" t="s">
        <v>69</v>
      </c>
      <c r="B39" s="7" t="s">
        <v>68</v>
      </c>
      <c r="C39" s="8">
        <v>1</v>
      </c>
      <c r="D39" s="44">
        <v>53</v>
      </c>
    </row>
    <row r="40" spans="1:4" x14ac:dyDescent="0.3">
      <c r="A40" s="6" t="s">
        <v>67</v>
      </c>
      <c r="B40" s="7" t="s">
        <v>66</v>
      </c>
      <c r="C40" s="8">
        <v>3</v>
      </c>
      <c r="D40" s="44">
        <v>5156975</v>
      </c>
    </row>
    <row r="41" spans="1:4" x14ac:dyDescent="0.3">
      <c r="A41" s="6" t="s">
        <v>65</v>
      </c>
      <c r="B41" s="7" t="s">
        <v>64</v>
      </c>
      <c r="C41" s="8">
        <v>12</v>
      </c>
      <c r="D41" s="44">
        <v>11050152</v>
      </c>
    </row>
    <row r="42" spans="1:4" x14ac:dyDescent="0.3">
      <c r="A42" s="6" t="s">
        <v>63</v>
      </c>
      <c r="B42" s="7" t="s">
        <v>62</v>
      </c>
      <c r="C42" s="8">
        <v>1</v>
      </c>
      <c r="D42" s="44">
        <v>137924</v>
      </c>
    </row>
    <row r="43" spans="1:4" x14ac:dyDescent="0.3">
      <c r="A43" s="6" t="s">
        <v>61</v>
      </c>
      <c r="B43" s="7" t="s">
        <v>60</v>
      </c>
      <c r="C43" s="8">
        <v>1</v>
      </c>
      <c r="D43" s="44">
        <v>6160</v>
      </c>
    </row>
    <row r="44" spans="1:4" x14ac:dyDescent="0.3">
      <c r="A44" s="6" t="s">
        <v>59</v>
      </c>
      <c r="B44" s="7" t="s">
        <v>58</v>
      </c>
      <c r="C44" s="8">
        <v>40</v>
      </c>
      <c r="D44" s="44">
        <v>65377063</v>
      </c>
    </row>
    <row r="45" spans="1:4" x14ac:dyDescent="0.3">
      <c r="A45" s="6" t="s">
        <v>57</v>
      </c>
      <c r="B45" s="7" t="s">
        <v>56</v>
      </c>
      <c r="C45" s="8">
        <v>8</v>
      </c>
      <c r="D45" s="44">
        <v>917321</v>
      </c>
    </row>
    <row r="46" spans="1:4" x14ac:dyDescent="0.3">
      <c r="A46" s="6" t="s">
        <v>55</v>
      </c>
      <c r="B46" s="7" t="s">
        <v>54</v>
      </c>
      <c r="C46" s="8">
        <v>2</v>
      </c>
      <c r="D46" s="44">
        <v>168789</v>
      </c>
    </row>
    <row r="47" spans="1:4" x14ac:dyDescent="0.3">
      <c r="A47" s="6" t="s">
        <v>53</v>
      </c>
      <c r="B47" s="7" t="s">
        <v>52</v>
      </c>
      <c r="C47" s="8">
        <v>19</v>
      </c>
      <c r="D47" s="44">
        <v>24104989</v>
      </c>
    </row>
    <row r="48" spans="1:4" x14ac:dyDescent="0.3">
      <c r="A48" s="6" t="s">
        <v>51</v>
      </c>
      <c r="B48" s="7" t="s">
        <v>50</v>
      </c>
      <c r="C48" s="8">
        <v>11</v>
      </c>
      <c r="D48" s="44">
        <v>1378837997</v>
      </c>
    </row>
    <row r="49" spans="1:4" x14ac:dyDescent="0.3">
      <c r="A49" s="6" t="s">
        <v>49</v>
      </c>
      <c r="B49" s="7" t="s">
        <v>48</v>
      </c>
      <c r="C49" s="8">
        <v>13</v>
      </c>
      <c r="D49" s="44">
        <v>2706066</v>
      </c>
    </row>
    <row r="50" spans="1:4" x14ac:dyDescent="0.3">
      <c r="A50" s="6" t="s">
        <v>47</v>
      </c>
      <c r="B50" s="7" t="s">
        <v>46</v>
      </c>
      <c r="C50" s="8">
        <v>6</v>
      </c>
      <c r="D50" s="44">
        <v>18473853</v>
      </c>
    </row>
    <row r="51" spans="1:4" x14ac:dyDescent="0.3">
      <c r="A51" s="6" t="s">
        <v>45</v>
      </c>
      <c r="B51" s="7" t="s">
        <v>44</v>
      </c>
      <c r="C51" s="8">
        <v>1</v>
      </c>
      <c r="D51" s="44">
        <v>62500</v>
      </c>
    </row>
    <row r="52" spans="1:4" x14ac:dyDescent="0.3">
      <c r="A52" s="6" t="s">
        <v>43</v>
      </c>
      <c r="B52" s="7" t="s">
        <v>42</v>
      </c>
      <c r="C52" s="8">
        <v>34</v>
      </c>
      <c r="D52" s="44">
        <v>101705121</v>
      </c>
    </row>
    <row r="53" spans="1:4" x14ac:dyDescent="0.3">
      <c r="A53" s="6" t="s">
        <v>151</v>
      </c>
      <c r="B53" s="7">
        <v>567</v>
      </c>
      <c r="C53" s="8">
        <v>1</v>
      </c>
      <c r="D53" s="44">
        <v>16705546</v>
      </c>
    </row>
    <row r="54" spans="1:4" x14ac:dyDescent="0.3">
      <c r="A54" s="6" t="s">
        <v>41</v>
      </c>
      <c r="B54" s="7" t="s">
        <v>40</v>
      </c>
      <c r="C54" s="8">
        <v>1</v>
      </c>
      <c r="D54" s="44">
        <v>8150</v>
      </c>
    </row>
    <row r="55" spans="1:4" x14ac:dyDescent="0.3">
      <c r="A55" s="6" t="s">
        <v>39</v>
      </c>
      <c r="B55" s="7" t="s">
        <v>38</v>
      </c>
      <c r="C55" s="8">
        <v>4</v>
      </c>
      <c r="D55" s="44">
        <v>215931</v>
      </c>
    </row>
    <row r="56" spans="1:4" x14ac:dyDescent="0.3">
      <c r="A56" s="6" t="s">
        <v>37</v>
      </c>
      <c r="B56" s="7" t="s">
        <v>36</v>
      </c>
      <c r="C56" s="8">
        <v>18</v>
      </c>
      <c r="D56" s="44">
        <v>5846096</v>
      </c>
    </row>
    <row r="57" spans="1:4" x14ac:dyDescent="0.3">
      <c r="A57" s="6" t="s">
        <v>35</v>
      </c>
      <c r="B57" s="7" t="s">
        <v>34</v>
      </c>
      <c r="C57" s="8">
        <v>16</v>
      </c>
      <c r="D57" s="44">
        <v>20163</v>
      </c>
    </row>
    <row r="58" spans="1:4" x14ac:dyDescent="0.3">
      <c r="A58" s="6" t="s">
        <v>33</v>
      </c>
      <c r="B58" s="7" t="s">
        <v>32</v>
      </c>
      <c r="C58" s="8">
        <v>20</v>
      </c>
      <c r="D58" s="44">
        <v>29777355</v>
      </c>
    </row>
    <row r="59" spans="1:4" x14ac:dyDescent="0.3">
      <c r="A59" s="6" t="s">
        <v>31</v>
      </c>
      <c r="B59" s="7" t="s">
        <v>30</v>
      </c>
      <c r="C59" s="8">
        <v>2</v>
      </c>
      <c r="D59" s="44">
        <v>11115</v>
      </c>
    </row>
    <row r="60" spans="1:4" x14ac:dyDescent="0.3">
      <c r="A60" s="6" t="s">
        <v>29</v>
      </c>
      <c r="B60" s="7" t="s">
        <v>28</v>
      </c>
      <c r="C60" s="8">
        <v>8</v>
      </c>
      <c r="D60" s="44">
        <v>6384992</v>
      </c>
    </row>
    <row r="61" spans="1:4" x14ac:dyDescent="0.3">
      <c r="A61" s="6" t="s">
        <v>27</v>
      </c>
      <c r="B61" s="7" t="s">
        <v>26</v>
      </c>
      <c r="C61" s="8">
        <v>2</v>
      </c>
      <c r="D61" s="44">
        <v>13200</v>
      </c>
    </row>
    <row r="62" spans="1:4" x14ac:dyDescent="0.3">
      <c r="A62" s="6" t="s">
        <v>25</v>
      </c>
      <c r="B62" s="7" t="s">
        <v>24</v>
      </c>
      <c r="C62" s="8">
        <v>19</v>
      </c>
      <c r="D62" s="44">
        <v>35964039</v>
      </c>
    </row>
    <row r="63" spans="1:4" x14ac:dyDescent="0.3">
      <c r="A63" s="6" t="s">
        <v>23</v>
      </c>
      <c r="B63" s="7" t="s">
        <v>22</v>
      </c>
      <c r="C63" s="8">
        <v>11</v>
      </c>
      <c r="D63" s="44">
        <v>89046476</v>
      </c>
    </row>
    <row r="64" spans="1:4" x14ac:dyDescent="0.3">
      <c r="A64" s="6" t="s">
        <v>21</v>
      </c>
      <c r="B64" s="7" t="s">
        <v>20</v>
      </c>
      <c r="C64" s="8">
        <v>29</v>
      </c>
      <c r="D64" s="44">
        <v>47324991</v>
      </c>
    </row>
    <row r="65" spans="1:4" x14ac:dyDescent="0.3">
      <c r="A65" s="6" t="s">
        <v>19</v>
      </c>
      <c r="B65" s="7" t="s">
        <v>18</v>
      </c>
      <c r="C65" s="8">
        <v>68</v>
      </c>
      <c r="D65" s="44">
        <v>78994152</v>
      </c>
    </row>
    <row r="66" spans="1:4" x14ac:dyDescent="0.3">
      <c r="A66" s="6" t="s">
        <v>17</v>
      </c>
      <c r="B66" s="7" t="s">
        <v>16</v>
      </c>
      <c r="C66" s="8">
        <v>7</v>
      </c>
      <c r="D66" s="44">
        <v>91048424</v>
      </c>
    </row>
    <row r="67" spans="1:4" x14ac:dyDescent="0.3">
      <c r="A67" s="6" t="s">
        <v>15</v>
      </c>
      <c r="B67" s="7" t="s">
        <v>14</v>
      </c>
      <c r="C67" s="8">
        <v>11</v>
      </c>
      <c r="D67" s="44">
        <v>290969495</v>
      </c>
    </row>
    <row r="68" spans="1:4" x14ac:dyDescent="0.3">
      <c r="A68" s="6" t="s">
        <v>13</v>
      </c>
      <c r="B68" s="7" t="s">
        <v>12</v>
      </c>
      <c r="C68" s="8">
        <v>12</v>
      </c>
      <c r="D68" s="44">
        <v>197328197</v>
      </c>
    </row>
    <row r="69" spans="1:4" x14ac:dyDescent="0.3">
      <c r="A69" s="6" t="s">
        <v>11</v>
      </c>
      <c r="B69" s="7" t="s">
        <v>10</v>
      </c>
      <c r="C69" s="8">
        <v>38</v>
      </c>
      <c r="D69" s="44">
        <v>297732592</v>
      </c>
    </row>
    <row r="70" spans="1:4" x14ac:dyDescent="0.3">
      <c r="A70" s="6" t="s">
        <v>9</v>
      </c>
      <c r="B70" s="7" t="s">
        <v>8</v>
      </c>
      <c r="C70" s="8">
        <v>9</v>
      </c>
      <c r="D70" s="44">
        <v>1441331672</v>
      </c>
    </row>
    <row r="71" spans="1:4" x14ac:dyDescent="0.3">
      <c r="A71" s="6" t="s">
        <v>7</v>
      </c>
      <c r="B71" s="7" t="s">
        <v>6</v>
      </c>
      <c r="C71" s="8">
        <v>3</v>
      </c>
      <c r="D71" s="44">
        <v>38860</v>
      </c>
    </row>
    <row r="72" spans="1:4" x14ac:dyDescent="0.3">
      <c r="A72" s="6" t="s">
        <v>5</v>
      </c>
      <c r="B72" s="7" t="s">
        <v>4</v>
      </c>
      <c r="C72" s="8">
        <v>4</v>
      </c>
      <c r="D72" s="44">
        <v>201609</v>
      </c>
    </row>
    <row r="73" spans="1:4" x14ac:dyDescent="0.3">
      <c r="A73" s="6" t="s">
        <v>3</v>
      </c>
      <c r="B73" s="7" t="s">
        <v>2</v>
      </c>
      <c r="C73" s="8">
        <v>14</v>
      </c>
      <c r="D73" s="44">
        <v>1651118</v>
      </c>
    </row>
    <row r="74" spans="1:4" x14ac:dyDescent="0.3">
      <c r="A74" s="6" t="s">
        <v>1</v>
      </c>
      <c r="B74" s="7" t="s">
        <v>0</v>
      </c>
      <c r="C74" s="8">
        <v>3</v>
      </c>
      <c r="D74" s="44">
        <v>6480</v>
      </c>
    </row>
    <row r="75" spans="1:4" x14ac:dyDescent="0.3">
      <c r="A75" s="11"/>
      <c r="B75" s="12"/>
      <c r="C75" s="13"/>
      <c r="D75" s="28"/>
    </row>
    <row r="76" spans="1:4" s="17" customFormat="1" ht="13.5" thickBot="1" x14ac:dyDescent="0.35">
      <c r="A76" s="14" t="s">
        <v>139</v>
      </c>
      <c r="B76" s="15"/>
      <c r="C76" s="16">
        <f>SUM(C4:C74)</f>
        <v>1564</v>
      </c>
      <c r="D76" s="29">
        <f>SUM(D4:D74)</f>
        <v>11909425188</v>
      </c>
    </row>
    <row r="77" spans="1:4" ht="13.5" thickTop="1" x14ac:dyDescent="0.3">
      <c r="A77" s="30"/>
      <c r="B77" s="31"/>
      <c r="C77" s="32"/>
      <c r="D77" s="33"/>
    </row>
    <row r="78" spans="1:4" x14ac:dyDescent="0.3">
      <c r="A78" s="34" t="s">
        <v>125</v>
      </c>
      <c r="B78" s="35"/>
      <c r="C78" s="36">
        <v>537</v>
      </c>
      <c r="D78" s="37">
        <v>2945987762</v>
      </c>
    </row>
    <row r="79" spans="1:4" x14ac:dyDescent="0.3">
      <c r="A79" s="38" t="s">
        <v>140</v>
      </c>
      <c r="B79" s="35"/>
      <c r="C79" s="36"/>
      <c r="D79" s="39">
        <f>D78/$D$76</f>
        <v>0.24736607481009185</v>
      </c>
    </row>
    <row r="80" spans="1:4" x14ac:dyDescent="0.3">
      <c r="A80" s="34"/>
      <c r="B80" s="35"/>
      <c r="C80" s="36"/>
      <c r="D80" s="40"/>
    </row>
    <row r="81" spans="1:4" x14ac:dyDescent="0.3">
      <c r="A81" s="34" t="s">
        <v>83</v>
      </c>
      <c r="B81" s="35"/>
      <c r="C81" s="36">
        <v>14</v>
      </c>
      <c r="D81" s="37">
        <v>3976746724</v>
      </c>
    </row>
    <row r="82" spans="1:4" x14ac:dyDescent="0.3">
      <c r="A82" s="34" t="s">
        <v>140</v>
      </c>
      <c r="B82" s="35"/>
      <c r="C82" s="36"/>
      <c r="D82" s="39">
        <f>D81/$D$76</f>
        <v>0.3339159246751045</v>
      </c>
    </row>
    <row r="83" spans="1:4" x14ac:dyDescent="0.3">
      <c r="A83" s="40"/>
      <c r="B83" s="41"/>
      <c r="C83" s="42"/>
      <c r="D83" s="40"/>
    </row>
    <row r="84" spans="1:4" x14ac:dyDescent="0.3">
      <c r="A84" s="40" t="s">
        <v>51</v>
      </c>
      <c r="B84" s="41"/>
      <c r="C84" s="42">
        <v>11</v>
      </c>
      <c r="D84" s="37">
        <v>1378837997</v>
      </c>
    </row>
    <row r="85" spans="1:4" x14ac:dyDescent="0.3">
      <c r="A85" s="40" t="s">
        <v>140</v>
      </c>
      <c r="B85" s="41"/>
      <c r="C85" s="42"/>
      <c r="D85" s="39">
        <f>D84/$D$76</f>
        <v>0.11577704005306021</v>
      </c>
    </row>
    <row r="86" spans="1:4" x14ac:dyDescent="0.3">
      <c r="A86" s="40"/>
      <c r="B86" s="41"/>
      <c r="C86" s="42"/>
      <c r="D86" s="40"/>
    </row>
    <row r="87" spans="1:4" x14ac:dyDescent="0.3">
      <c r="A87" s="40" t="s">
        <v>141</v>
      </c>
      <c r="B87" s="41"/>
      <c r="C87" s="42">
        <v>204</v>
      </c>
      <c r="D87" s="37">
        <v>2569740038</v>
      </c>
    </row>
    <row r="88" spans="1:4" x14ac:dyDescent="0.3">
      <c r="A88" s="40" t="s">
        <v>140</v>
      </c>
      <c r="B88" s="41"/>
      <c r="C88" s="42"/>
      <c r="D88" s="39">
        <f>D87/$D$76</f>
        <v>0.21577364124922532</v>
      </c>
    </row>
    <row r="89" spans="1:4" x14ac:dyDescent="0.3">
      <c r="A89" s="40"/>
      <c r="B89" s="41"/>
      <c r="C89" s="42"/>
      <c r="D89" s="40"/>
    </row>
    <row r="90" spans="1:4" x14ac:dyDescent="0.3">
      <c r="A90" s="40" t="s">
        <v>142</v>
      </c>
      <c r="B90" s="41"/>
      <c r="C90" s="42"/>
      <c r="D90" s="37">
        <f>D32+D11+D48+D87</f>
        <v>10871312521</v>
      </c>
    </row>
    <row r="91" spans="1:4" x14ac:dyDescent="0.3">
      <c r="A91" s="40" t="s">
        <v>140</v>
      </c>
      <c r="B91" s="41"/>
      <c r="C91" s="42"/>
      <c r="D91" s="39">
        <f>D90/$D$76</f>
        <v>0.91283268078748181</v>
      </c>
    </row>
    <row r="92" spans="1:4" x14ac:dyDescent="0.3">
      <c r="A92" s="40"/>
      <c r="B92" s="41"/>
      <c r="C92" s="42"/>
      <c r="D92" s="40"/>
    </row>
    <row r="93" spans="1:4" x14ac:dyDescent="0.3">
      <c r="A93" s="40" t="s">
        <v>143</v>
      </c>
      <c r="B93" s="41"/>
      <c r="C93" s="42"/>
      <c r="D93" s="37">
        <f>D76-D90</f>
        <v>1038112667</v>
      </c>
    </row>
    <row r="94" spans="1:4" x14ac:dyDescent="0.3">
      <c r="A94" s="40" t="s">
        <v>140</v>
      </c>
      <c r="B94" s="41"/>
      <c r="C94" s="42"/>
      <c r="D94" s="39">
        <f>D93/$D$76</f>
        <v>8.7167319212518149E-2</v>
      </c>
    </row>
    <row r="96" spans="1:4" s="17" customFormat="1" x14ac:dyDescent="0.3">
      <c r="A96" s="18" t="s">
        <v>139</v>
      </c>
      <c r="B96" s="19"/>
      <c r="C96" s="24"/>
      <c r="D96" s="26">
        <f>D90+D93</f>
        <v>11909425188</v>
      </c>
    </row>
    <row r="97" spans="1:4" s="17" customFormat="1" ht="13.5" thickBot="1" x14ac:dyDescent="0.35">
      <c r="A97" s="20" t="s">
        <v>139</v>
      </c>
      <c r="B97" s="21"/>
      <c r="C97" s="25"/>
      <c r="D97" s="27">
        <f>D91+D94</f>
        <v>1</v>
      </c>
    </row>
    <row r="98" spans="1:4" ht="13.5" thickTop="1" x14ac:dyDescent="0.3"/>
    <row r="100" spans="1:4" x14ac:dyDescent="0.3">
      <c r="A100" s="5" t="s">
        <v>148</v>
      </c>
      <c r="D100" s="1">
        <v>10990038475</v>
      </c>
    </row>
    <row r="101" spans="1:4" x14ac:dyDescent="0.3">
      <c r="A101" s="5" t="s">
        <v>144</v>
      </c>
      <c r="D101" s="1">
        <f>D76-D100</f>
        <v>919386713</v>
      </c>
    </row>
    <row r="102" spans="1:4" x14ac:dyDescent="0.3">
      <c r="A102" s="5" t="s">
        <v>145</v>
      </c>
      <c r="D102" s="10">
        <f>D101/D100</f>
        <v>8.3656368910027867E-2</v>
      </c>
    </row>
  </sheetData>
  <mergeCells count="5">
    <mergeCell ref="A2:A3"/>
    <mergeCell ref="B2:B3"/>
    <mergeCell ref="C2:C3"/>
    <mergeCell ref="D2:D3"/>
    <mergeCell ref="A1:D1"/>
  </mergeCells>
  <pageMargins left="0.7" right="0.7" top="0.75" bottom="0.75" header="0.3" footer="0.3"/>
  <pageSetup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5327F24B06B4599F49FC289744D87" ma:contentTypeVersion="9" ma:contentTypeDescription="Create a new document." ma:contentTypeScope="" ma:versionID="3f0144ee04bff9b8738ff5c1270c3ed7">
  <xsd:schema xmlns:xsd="http://www.w3.org/2001/XMLSchema" xmlns:xs="http://www.w3.org/2001/XMLSchema" xmlns:p="http://schemas.microsoft.com/office/2006/metadata/properties" xmlns:ns2="e9487611-c7c3-4bba-8133-bc195f102039" xmlns:ns3="084a6d90-932a-4034-8133-a67b09d7eac5" targetNamespace="http://schemas.microsoft.com/office/2006/metadata/properties" ma:root="true" ma:fieldsID="1236f93aae434399aeb8bed94180b3e0" ns2:_="" ns3:_="">
    <xsd:import namespace="e9487611-c7c3-4bba-8133-bc195f102039"/>
    <xsd:import namespace="084a6d90-932a-4034-8133-a67b09d7ea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7611-c7c3-4bba-8133-bc195f1020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6d90-932a-4034-8133-a67b09d7e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033DDF-ECCC-49DE-A9EC-01DB63EA8E24}">
  <ds:schemaRefs>
    <ds:schemaRef ds:uri="084a6d90-932a-4034-8133-a67b09d7eac5"/>
    <ds:schemaRef ds:uri="http://schemas.openxmlformats.org/package/2006/metadata/core-properties"/>
    <ds:schemaRef ds:uri="http://purl.org/dc/terms/"/>
    <ds:schemaRef ds:uri="e9487611-c7c3-4bba-8133-bc195f10203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461896-8658-4276-89ED-EB3C087B0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D927C3-98B8-4646-A733-BDAD5889F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7611-c7c3-4bba-8133-bc195f102039"/>
    <ds:schemaRef ds:uri="084a6d90-932a-4034-8133-a67b09d7e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RevByAgcyAccess</vt:lpstr>
      <vt:lpstr>RevByAgcyAccess!Print_Titles</vt:lpstr>
      <vt:lpstr>RevByAgcyAccess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Kovats, Jennifer</dc:creator>
  <cp:lastModifiedBy>Kovats, Jennifer</cp:lastModifiedBy>
  <cp:lastPrinted>2020-08-28T17:36:12Z</cp:lastPrinted>
  <dcterms:created xsi:type="dcterms:W3CDTF">2020-08-25T15:19:49Z</dcterms:created>
  <dcterms:modified xsi:type="dcterms:W3CDTF">2021-08-31T17:04:10Z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0x010100A835327F24B06B4599F49FC289744D87</vt:lpwstr>
  </property>
  <property fmtid="{D5CDD505-2E9C-101B-9397-08002B2CF9AE}" pid="3" name="Order">
    <vt:r8>100</vt:r8>
  </property>
</Properties>
</file>